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defaultThemeVersion="124226"/>
  <bookViews>
    <workbookView xWindow="-45" yWindow="0" windowWidth="12120" windowHeight="6315"/>
  </bookViews>
  <sheets>
    <sheet name="BONDREF" sheetId="1" r:id="rId1"/>
  </sheets>
  <calcPr calcId="0"/>
</workbook>
</file>

<file path=xl/calcChain.xml><?xml version="1.0" encoding="utf-8"?>
<calcChain xmlns="http://schemas.openxmlformats.org/spreadsheetml/2006/main">
  <c r="D24" i="1"/>
  <c r="E25"/>
  <c r="E28"/>
  <c r="E29"/>
  <c r="E30"/>
  <c r="E31"/>
  <c r="E33"/>
  <c r="E35"/>
</calcChain>
</file>

<file path=xl/sharedStrings.xml><?xml version="1.0" encoding="utf-8"?>
<sst xmlns="http://schemas.openxmlformats.org/spreadsheetml/2006/main" count="28" uniqueCount="25">
  <si>
    <t>Analysis Of Bond Refunding</t>
  </si>
  <si>
    <t>Information Concerning Original Issue</t>
  </si>
  <si>
    <t>Issue Size</t>
  </si>
  <si>
    <t>Coupon Interest Rate</t>
  </si>
  <si>
    <t>Coupon Periods Per Year</t>
  </si>
  <si>
    <t>Remaining Years To Maturity</t>
  </si>
  <si>
    <t>Call Price ($ Per Bond)</t>
  </si>
  <si>
    <t>Unamortized Flotation Costs</t>
  </si>
  <si>
    <t>Information Concerning New Issue</t>
  </si>
  <si>
    <t>Original Years To Maturity</t>
  </si>
  <si>
    <t>Flotation Cost</t>
  </si>
  <si>
    <t>Overlap Period (# Of Weeks)</t>
  </si>
  <si>
    <t>Overlap Rate (1=Old, 2=New)</t>
  </si>
  <si>
    <t>Annual Rate Of Return (Overlap Period)</t>
  </si>
  <si>
    <t>Marginal Tax Rate</t>
  </si>
  <si>
    <t>Benefits Of Refunding</t>
  </si>
  <si>
    <t>Annual Interest Savings</t>
  </si>
  <si>
    <t>Present Value Of Interest Savings</t>
  </si>
  <si>
    <t>Less:  Costs Of Refunding</t>
  </si>
  <si>
    <t>After-Tax Call Premium</t>
  </si>
  <si>
    <t>Present Value Flotation Costs (New Issue)</t>
  </si>
  <si>
    <t>Present Value Floatation Costs (Old Issue)</t>
  </si>
  <si>
    <t>Overlapping Interest</t>
  </si>
  <si>
    <t>Total Cost Of Refunding</t>
  </si>
  <si>
    <t>Net Present Value Of Refunding Decision</t>
  </si>
</sst>
</file>

<file path=xl/styles.xml><?xml version="1.0" encoding="utf-8"?>
<styleSheet xmlns="http://schemas.openxmlformats.org/spreadsheetml/2006/main">
  <numFmts count="1">
    <numFmt numFmtId="6" formatCode="&quot;$&quot;#,##0_);[Red]\(&quot;$&quot;#,##0\)"/>
  </numFmts>
  <fonts count="4">
    <font>
      <sz val="12"/>
      <name val="Tms Rmn"/>
    </font>
    <font>
      <sz val="10"/>
      <name val="Geneva"/>
    </font>
    <font>
      <sz val="12"/>
      <name val="Tms Rmn"/>
    </font>
    <font>
      <u/>
      <sz val="12"/>
      <name val="Tms Rmn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6" fontId="2" fillId="2" borderId="0" xfId="1" applyFont="1" applyFill="1" applyProtection="1">
      <protection locked="0"/>
    </xf>
    <xf numFmtId="10" fontId="2" fillId="2" borderId="0" xfId="2" applyNumberFormat="1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0" borderId="1" xfId="0" applyFont="1" applyBorder="1" applyAlignment="1">
      <alignment horizontal="centerContinuous"/>
    </xf>
    <xf numFmtId="0" fontId="2" fillId="0" borderId="0" xfId="0" applyFont="1"/>
    <xf numFmtId="0" fontId="3" fillId="0" borderId="0" xfId="0" applyFont="1"/>
    <xf numFmtId="6" fontId="2" fillId="0" borderId="0" xfId="1" applyFont="1"/>
    <xf numFmtId="6" fontId="2" fillId="0" borderId="2" xfId="1" applyFont="1" applyBorder="1"/>
    <xf numFmtId="6" fontId="2" fillId="0" borderId="0" xfId="0" applyNumberFormat="1" applyFont="1"/>
    <xf numFmtId="6" fontId="2" fillId="0" borderId="3" xfId="0" applyNumberFormat="1" applyFont="1" applyBorder="1"/>
    <xf numFmtId="0" fontId="0" fillId="0" borderId="1" xfId="0" applyBorder="1" applyAlignment="1">
      <alignment horizontal="centerContinuous"/>
    </xf>
  </cellXfs>
  <cellStyles count="3">
    <cellStyle name="Currency [0]" xfId="1" builtinId="7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showGridLines="0" tabSelected="1" workbookViewId="0"/>
  </sheetViews>
  <sheetFormatPr defaultColWidth="10.875" defaultRowHeight="15.75"/>
  <cols>
    <col min="1" max="4" width="14.625" style="5" customWidth="1"/>
    <col min="5" max="5" width="18.875" style="5" customWidth="1"/>
    <col min="6" max="16384" width="10.875" style="5"/>
  </cols>
  <sheetData>
    <row r="1" spans="1:5" ht="17.25" thickTop="1" thickBot="1">
      <c r="A1" s="11" t="s">
        <v>0</v>
      </c>
      <c r="B1" s="4"/>
      <c r="C1" s="4"/>
      <c r="D1" s="4"/>
      <c r="E1" s="4"/>
    </row>
    <row r="2" spans="1:5" ht="16.5" thickTop="1"/>
    <row r="3" spans="1:5">
      <c r="A3" s="6" t="s">
        <v>1</v>
      </c>
    </row>
    <row r="4" spans="1:5">
      <c r="A4" s="5" t="s">
        <v>2</v>
      </c>
      <c r="E4" s="1">
        <v>0</v>
      </c>
    </row>
    <row r="5" spans="1:5">
      <c r="A5" s="5" t="s">
        <v>3</v>
      </c>
      <c r="E5" s="2">
        <v>0</v>
      </c>
    </row>
    <row r="6" spans="1:5">
      <c r="A6" s="5" t="s">
        <v>4</v>
      </c>
      <c r="E6" s="3">
        <v>0</v>
      </c>
    </row>
    <row r="7" spans="1:5">
      <c r="A7" s="5" t="s">
        <v>5</v>
      </c>
      <c r="E7" s="3">
        <v>0</v>
      </c>
    </row>
    <row r="8" spans="1:5">
      <c r="A8" s="5" t="s">
        <v>6</v>
      </c>
      <c r="E8" s="1">
        <v>0</v>
      </c>
    </row>
    <row r="9" spans="1:5">
      <c r="A9" s="5" t="s">
        <v>7</v>
      </c>
      <c r="E9" s="1">
        <v>0</v>
      </c>
    </row>
    <row r="11" spans="1:5">
      <c r="A11" s="6" t="s">
        <v>8</v>
      </c>
    </row>
    <row r="12" spans="1:5">
      <c r="A12" s="5" t="s">
        <v>2</v>
      </c>
      <c r="E12" s="1">
        <v>0</v>
      </c>
    </row>
    <row r="13" spans="1:5">
      <c r="A13" s="5" t="s">
        <v>3</v>
      </c>
      <c r="E13" s="2">
        <v>0</v>
      </c>
    </row>
    <row r="14" spans="1:5">
      <c r="A14" s="5" t="s">
        <v>4</v>
      </c>
      <c r="E14" s="3">
        <v>0</v>
      </c>
    </row>
    <row r="15" spans="1:5">
      <c r="A15" s="5" t="s">
        <v>9</v>
      </c>
      <c r="E15" s="3">
        <v>0</v>
      </c>
    </row>
    <row r="16" spans="1:5">
      <c r="A16" s="5" t="s">
        <v>10</v>
      </c>
      <c r="E16" s="1">
        <v>0</v>
      </c>
    </row>
    <row r="18" spans="1:5">
      <c r="A18" s="5" t="s">
        <v>11</v>
      </c>
      <c r="E18" s="3">
        <v>0</v>
      </c>
    </row>
    <row r="19" spans="1:5">
      <c r="A19" s="5" t="s">
        <v>12</v>
      </c>
      <c r="E19" s="3">
        <v>0</v>
      </c>
    </row>
    <row r="20" spans="1:5">
      <c r="A20" s="5" t="s">
        <v>13</v>
      </c>
      <c r="E20" s="2">
        <v>0</v>
      </c>
    </row>
    <row r="21" spans="1:5">
      <c r="A21" s="5" t="s">
        <v>14</v>
      </c>
      <c r="E21" s="2">
        <v>0</v>
      </c>
    </row>
    <row r="23" spans="1:5">
      <c r="A23" s="6" t="s">
        <v>15</v>
      </c>
    </row>
    <row r="24" spans="1:5">
      <c r="A24" s="5" t="s">
        <v>16</v>
      </c>
      <c r="D24" s="7">
        <f>(E4*(E5*(1-E21)))-(E12*(E13*(1-E21)))</f>
        <v>0</v>
      </c>
    </row>
    <row r="25" spans="1:5">
      <c r="A25" s="5" t="s">
        <v>17</v>
      </c>
      <c r="E25" s="7" t="e">
        <f>PV((E13*(1-E21))/E14,E15*E14,-D24/E14,0,0)</f>
        <v>#DIV/0!</v>
      </c>
    </row>
    <row r="27" spans="1:5">
      <c r="A27" s="6" t="s">
        <v>18</v>
      </c>
    </row>
    <row r="28" spans="1:5">
      <c r="A28" s="5" t="s">
        <v>19</v>
      </c>
      <c r="E28" s="7">
        <f>(E8*(E4/1000)-E4)*(1-E21)</f>
        <v>0</v>
      </c>
    </row>
    <row r="29" spans="1:5">
      <c r="A29" s="5" t="s">
        <v>20</v>
      </c>
      <c r="E29" s="7" t="e">
        <f>E16-PV(E13*(1-E21),E15,(-E16/E15)*E21,0,0)</f>
        <v>#DIV/0!</v>
      </c>
    </row>
    <row r="30" spans="1:5">
      <c r="A30" s="5" t="s">
        <v>21</v>
      </c>
      <c r="E30" s="7" t="e">
        <f>PV(E13*(1-E21),E7,(-E9/E7)*E21,0,0)-E9*E21</f>
        <v>#DIV/0!</v>
      </c>
    </row>
    <row r="31" spans="1:5">
      <c r="A31" s="5" t="s">
        <v>22</v>
      </c>
      <c r="E31" s="8">
        <f>E4*(E5*(1-E21))*(E18/52)-IF(E20&gt;0,E12*E20*(E18/52)*(1-E21),0)</f>
        <v>0</v>
      </c>
    </row>
    <row r="33" spans="1:5">
      <c r="A33" s="5" t="s">
        <v>23</v>
      </c>
      <c r="E33" s="9" t="e">
        <f>SUM(E28:E31)</f>
        <v>#DIV/0!</v>
      </c>
    </row>
    <row r="35" spans="1:5" ht="16.5" thickBot="1">
      <c r="A35" s="5" t="s">
        <v>24</v>
      </c>
      <c r="E35" s="10" t="e">
        <f>E25-E33</f>
        <v>#DIV/0!</v>
      </c>
    </row>
    <row r="36" spans="1:5" ht="16.5" thickTop="1"/>
  </sheetData>
  <sheetProtection password="DBEB"/>
  <printOptions gridLinesSet="0"/>
  <pageMargins left="1" right="1" top="1" bottom="1" header="0.5" footer="0.5"/>
  <pageSetup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BONDREF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2000-01-10T19:54:55Z</dcterms:created>
  <dcterms:modified xsi:type="dcterms:W3CDTF">2010-07-28T08:45:03Z</dcterms:modified>
</cp:coreProperties>
</file>